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abriela\Desktop\Sprawozdanie_opisowe_30_06_2022\"/>
    </mc:Choice>
  </mc:AlternateContent>
  <bookViews>
    <workbookView xWindow="0" yWindow="0" windowWidth="22884" windowHeight="8004"/>
  </bookViews>
  <sheets>
    <sheet name="Arkusz1" sheetId="1" r:id="rId1"/>
    <sheet name="Arkusz2" sheetId="2" r:id="rId2"/>
    <sheet name="Arkusz3" sheetId="3" r:id="rId3"/>
  </sheets>
  <calcPr calcId="162913"/>
</workbook>
</file>

<file path=xl/calcChain.xml><?xml version="1.0" encoding="utf-8"?>
<calcChain xmlns="http://schemas.openxmlformats.org/spreadsheetml/2006/main">
  <c r="K42" i="1" l="1"/>
  <c r="F42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8" i="1"/>
  <c r="L42" i="1" l="1"/>
  <c r="F9" i="1"/>
  <c r="E9" i="1" s="1"/>
  <c r="E25" i="1" l="1"/>
  <c r="E40" i="1" l="1"/>
  <c r="E38" i="1"/>
  <c r="E37" i="1"/>
  <c r="E36" i="1"/>
  <c r="E35" i="1"/>
  <c r="E29" i="1"/>
  <c r="E22" i="1"/>
  <c r="E19" i="1"/>
  <c r="E15" i="1"/>
  <c r="E13" i="1"/>
  <c r="E12" i="1"/>
  <c r="E10" i="1" l="1"/>
  <c r="E24" i="1" l="1"/>
  <c r="E8" i="1" l="1"/>
  <c r="E27" i="1" l="1"/>
  <c r="E42" i="1" l="1"/>
  <c r="C42" i="1" l="1"/>
</calcChain>
</file>

<file path=xl/sharedStrings.xml><?xml version="1.0" encoding="utf-8"?>
<sst xmlns="http://schemas.openxmlformats.org/spreadsheetml/2006/main" count="116" uniqueCount="80">
  <si>
    <t>l.p.</t>
  </si>
  <si>
    <t>nazwa sołectwa</t>
  </si>
  <si>
    <t>środki funduszu przypadające na dane sołectwo (art. 2 ust. 1 ustawy o funduszu sołeckim)</t>
  </si>
  <si>
    <t>wydatki w ramach funduszu</t>
  </si>
  <si>
    <t>wydatki w ramach funduszu w podziale na przedsięwzięcia</t>
  </si>
  <si>
    <t>Uwagi</t>
  </si>
  <si>
    <t>dział</t>
  </si>
  <si>
    <t xml:space="preserve">rozdział </t>
  </si>
  <si>
    <t>§</t>
  </si>
  <si>
    <t>klasyfikacja budżetowa</t>
  </si>
  <si>
    <t>przedsięwzięcia przewidziane do realizacji według wniosku sołectwa</t>
  </si>
  <si>
    <t>92195</t>
  </si>
  <si>
    <t>6050</t>
  </si>
  <si>
    <t>921</t>
  </si>
  <si>
    <t>900</t>
  </si>
  <si>
    <t>4210</t>
  </si>
  <si>
    <t>Sołectwo Bartnica</t>
  </si>
  <si>
    <t>Sołectwo Bieganów</t>
  </si>
  <si>
    <t>Sołectwo Bożków</t>
  </si>
  <si>
    <t>Sołectwo Koszyn</t>
  </si>
  <si>
    <t>Sołectwo Czerwieńczyce</t>
  </si>
  <si>
    <t>Sołectwo Dworki</t>
  </si>
  <si>
    <t>Sołectwo Dzikowiec</t>
  </si>
  <si>
    <t>Sołectwo Jugów</t>
  </si>
  <si>
    <t>Sołectwo Krajanów</t>
  </si>
  <si>
    <t>Sołectwo Ludwikowice Kłodzkie</t>
  </si>
  <si>
    <t>Sołectwo Nowa Wieś Kłodzka</t>
  </si>
  <si>
    <t>Sołectwo Sokolica</t>
  </si>
  <si>
    <t>Sołectwo Sokolec</t>
  </si>
  <si>
    <t>Sołectwo Świerki</t>
  </si>
  <si>
    <t>Sołectwo Wolibórz</t>
  </si>
  <si>
    <t>Sołectwo Przygórze</t>
  </si>
  <si>
    <t>Sołectwo Włodowice</t>
  </si>
  <si>
    <t>4300</t>
  </si>
  <si>
    <t>92109</t>
  </si>
  <si>
    <t>630</t>
  </si>
  <si>
    <t>63095</t>
  </si>
  <si>
    <t>90015</t>
  </si>
  <si>
    <t>Utrzymanie zieleni na terenie sołectwa Włodowice</t>
  </si>
  <si>
    <t>Dofinansowanie budowy oswietlenia-etap I</t>
  </si>
  <si>
    <t>Pokrycie dachu altany</t>
  </si>
  <si>
    <t>Zakup i montaż latarni ulicznych-etap II</t>
  </si>
  <si>
    <t>Zakup i dostawa namiotów</t>
  </si>
  <si>
    <t>Wyposażenie świetlicy wiejskiej</t>
  </si>
  <si>
    <t>Doposażenie aneksu kuchennego w Świetlicy Wiejskiej</t>
  </si>
  <si>
    <t>6060</t>
  </si>
  <si>
    <t>Utrzymanie zieleni na terenie sołectwa Czerwieńczyce</t>
  </si>
  <si>
    <t>90004</t>
  </si>
  <si>
    <t>Budowa świetlicy wiejskiej-etap I</t>
  </si>
  <si>
    <t>Budowa świetlicy wiejskiej-etap II</t>
  </si>
  <si>
    <t>Budowa świetlicy wiejskiej-etap III</t>
  </si>
  <si>
    <t>Budowa świetlicy wiejskiej-etap IV</t>
  </si>
  <si>
    <t>Oświetlenie wsi-etap IV</t>
  </si>
  <si>
    <t>Budowa muszli koncertowej-etap IV</t>
  </si>
  <si>
    <t>Utrzymanie zieleni na terenie sołectwa Dzikowiec</t>
  </si>
  <si>
    <t>Modernizacja infrastruktury turystycznej Góra Trzech Krzyży- etap III</t>
  </si>
  <si>
    <t>Pielęgnacja zieleni w miejscowości Jugów</t>
  </si>
  <si>
    <t>Utrzymanie zieleni na terenie sołectwa Krajanów</t>
  </si>
  <si>
    <t>Utrzymanie zieleni na terenie sołectwa Ludwikowice</t>
  </si>
  <si>
    <t xml:space="preserve">Utrzymanie zieleni na terenie sołectwa Nowa Wieś </t>
  </si>
  <si>
    <t>Wymiana części siatki ogrodzenia boiska sportowego-etap II</t>
  </si>
  <si>
    <t>Montaż tabliczek kierunkowych</t>
  </si>
  <si>
    <t>Zagospodarowanie terenu integracji w Przygórzu-etap VII (wykonanie zejścia)</t>
  </si>
  <si>
    <t>Zagospodarowanie terenu integracji w Przygórzu-etap VII (pomieszczenie blaszane)</t>
  </si>
  <si>
    <t>Remont Sali wiejskiej</t>
  </si>
  <si>
    <t>Zakup wiaty drewnianej</t>
  </si>
  <si>
    <t>Wykonanie oświetlenia ulicznego-etap I</t>
  </si>
  <si>
    <t>Utrzymanie zieleni na terenie sołectwa Wolibórz</t>
  </si>
  <si>
    <t>Modernizacja placu zabaw</t>
  </si>
  <si>
    <t>Wydatki w ramach funduszu sołeckiego na 2022 rok</t>
  </si>
  <si>
    <t>Remont świetlicy wiejskiej</t>
  </si>
  <si>
    <t>Zakup ławek i koszy na śmieci</t>
  </si>
  <si>
    <t xml:space="preserve">Wykonanie oświetlenia ulicznego w Sołectwie Sokolec-etap I </t>
  </si>
  <si>
    <t>Modernizacja sali wiejskiej w Świerkach - elewacja</t>
  </si>
  <si>
    <t>Przebudowa drogi gminnej- ul. Kościuszki i ul. Słonecznej w Ludwikowicach</t>
  </si>
  <si>
    <t>%</t>
  </si>
  <si>
    <t>wykonanie</t>
  </si>
  <si>
    <t>Załącznik nr 10</t>
  </si>
  <si>
    <t>do Zarządzenia nr 387/22  Wójta Gminy Nowa Ruda</t>
  </si>
  <si>
    <t>z dnia 29 sierpnia 2022 roku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</si>
</sst>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7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4" fontId="1" fillId="0" borderId="1" xfId="0" applyNumberFormat="1" applyFont="1" applyBorder="1"/>
    <xf numFmtId="4" fontId="1" fillId="0" borderId="1" xfId="0" applyNumberFormat="1" applyFont="1" applyBorder="1" applyAlignment="1">
      <alignment wrapText="1"/>
    </xf>
    <xf numFmtId="4" fontId="1" fillId="0" borderId="1" xfId="0" applyNumberFormat="1" applyFont="1" applyBorder="1" applyAlignment="1">
      <alignment horizontal="center"/>
    </xf>
    <xf numFmtId="49" fontId="1" fillId="0" borderId="1" xfId="0" applyNumberFormat="1" applyFont="1" applyBorder="1" applyAlignment="1"/>
    <xf numFmtId="49" fontId="1" fillId="0" borderId="1" xfId="0" applyNumberFormat="1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wrapText="1"/>
    </xf>
    <xf numFmtId="4" fontId="1" fillId="0" borderId="1" xfId="0" applyNumberFormat="1" applyFont="1" applyBorder="1" applyAlignment="1">
      <alignment horizontal="left" wrapText="1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wrapText="1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3" xfId="0" applyFont="1" applyFill="1" applyBorder="1" applyAlignment="1">
      <alignment horizontal="left" wrapText="1"/>
    </xf>
    <xf numFmtId="0" fontId="1" fillId="2" borderId="1" xfId="0" applyFont="1" applyFill="1" applyBorder="1" applyAlignment="1">
      <alignment horizontal="center"/>
    </xf>
    <xf numFmtId="4" fontId="1" fillId="2" borderId="2" xfId="0" applyNumberFormat="1" applyFont="1" applyFill="1" applyBorder="1" applyAlignment="1">
      <alignment horizontal="center"/>
    </xf>
    <xf numFmtId="0" fontId="1" fillId="2" borderId="1" xfId="0" applyFont="1" applyFill="1" applyBorder="1"/>
    <xf numFmtId="4" fontId="2" fillId="2" borderId="1" xfId="0" applyNumberFormat="1" applyFont="1" applyFill="1" applyBorder="1" applyAlignment="1">
      <alignment horizontal="center"/>
    </xf>
    <xf numFmtId="4" fontId="2" fillId="2" borderId="1" xfId="0" applyNumberFormat="1" applyFont="1" applyFill="1" applyBorder="1"/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4" fontId="1" fillId="2" borderId="2" xfId="0" applyNumberFormat="1" applyFont="1" applyFill="1" applyBorder="1" applyAlignment="1">
      <alignment horizontal="center"/>
    </xf>
    <xf numFmtId="1" fontId="1" fillId="0" borderId="2" xfId="0" applyNumberFormat="1" applyFont="1" applyBorder="1" applyAlignment="1">
      <alignment horizontal="center"/>
    </xf>
    <xf numFmtId="4" fontId="1" fillId="0" borderId="1" xfId="0" applyNumberFormat="1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1" fillId="0" borderId="0" xfId="0" applyFont="1" applyAlignment="1">
      <alignment horizontal="right"/>
    </xf>
    <xf numFmtId="0" fontId="0" fillId="0" borderId="0" xfId="0" applyAlignment="1">
      <alignment horizontal="right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4" fontId="1" fillId="2" borderId="2" xfId="0" applyNumberFormat="1" applyFont="1" applyFill="1" applyBorder="1" applyAlignment="1">
      <alignment horizontal="center"/>
    </xf>
    <xf numFmtId="4" fontId="1" fillId="2" borderId="3" xfId="0" applyNumberFormat="1" applyFont="1" applyFill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2" borderId="3" xfId="0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center" wrapText="1"/>
    </xf>
    <xf numFmtId="0" fontId="0" fillId="0" borderId="3" xfId="0" applyBorder="1" applyAlignment="1"/>
    <xf numFmtId="0" fontId="0" fillId="2" borderId="4" xfId="0" applyFill="1" applyBorder="1" applyAlignment="1">
      <alignment horizontal="center"/>
    </xf>
    <xf numFmtId="49" fontId="1" fillId="0" borderId="2" xfId="0" applyNumberFormat="1" applyFont="1" applyBorder="1" applyAlignment="1">
      <alignment horizontal="center"/>
    </xf>
    <xf numFmtId="49" fontId="1" fillId="0" borderId="3" xfId="0" applyNumberFormat="1" applyFont="1" applyBorder="1" applyAlignment="1">
      <alignment horizontal="center"/>
    </xf>
    <xf numFmtId="0" fontId="1" fillId="0" borderId="2" xfId="0" applyFont="1" applyBorder="1" applyAlignment="1"/>
    <xf numFmtId="0" fontId="3" fillId="0" borderId="2" xfId="0" applyFont="1" applyBorder="1" applyAlignment="1">
      <alignment horizontal="center" wrapText="1"/>
    </xf>
    <xf numFmtId="4" fontId="1" fillId="2" borderId="2" xfId="0" applyNumberFormat="1" applyFont="1" applyFill="1" applyBorder="1" applyAlignment="1"/>
    <xf numFmtId="0" fontId="0" fillId="2" borderId="3" xfId="0" applyFill="1" applyBorder="1" applyAlignment="1"/>
    <xf numFmtId="4" fontId="1" fillId="2" borderId="3" xfId="0" applyNumberFormat="1" applyFont="1" applyFill="1" applyBorder="1" applyAlignment="1"/>
    <xf numFmtId="0" fontId="1" fillId="0" borderId="3" xfId="0" applyFont="1" applyBorder="1" applyAlignment="1"/>
    <xf numFmtId="0" fontId="3" fillId="0" borderId="3" xfId="0" applyFont="1" applyBorder="1" applyAlignment="1">
      <alignment horizontal="center" wrapText="1"/>
    </xf>
    <xf numFmtId="0" fontId="0" fillId="0" borderId="0" xfId="0" applyBorder="1" applyAlignment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2"/>
  <sheetViews>
    <sheetView tabSelected="1" workbookViewId="0">
      <selection activeCell="A4" sqref="A4:L4"/>
    </sheetView>
  </sheetViews>
  <sheetFormatPr defaultRowHeight="14.4" x14ac:dyDescent="0.3"/>
  <cols>
    <col min="1" max="1" width="3.109375" customWidth="1"/>
    <col min="2" max="2" width="7.109375" customWidth="1"/>
    <col min="3" max="3" width="8" customWidth="1"/>
    <col min="4" max="4" width="20.5546875" customWidth="1"/>
    <col min="5" max="5" width="8.109375" customWidth="1"/>
    <col min="6" max="6" width="7.44140625" customWidth="1"/>
    <col min="7" max="7" width="5" customWidth="1"/>
    <col min="8" max="8" width="4.5546875" customWidth="1"/>
    <col min="9" max="9" width="5.33203125" customWidth="1"/>
    <col min="10" max="10" width="4.6640625" customWidth="1"/>
    <col min="11" max="11" width="7.5546875" customWidth="1"/>
    <col min="12" max="12" width="5.5546875" customWidth="1"/>
  </cols>
  <sheetData>
    <row r="1" spans="1:12" x14ac:dyDescent="0.3">
      <c r="F1" s="38" t="s">
        <v>77</v>
      </c>
      <c r="G1" s="38"/>
      <c r="H1" s="38"/>
      <c r="I1" s="38"/>
      <c r="J1" s="38"/>
      <c r="K1" s="39"/>
      <c r="L1" s="39"/>
    </row>
    <row r="2" spans="1:12" x14ac:dyDescent="0.3">
      <c r="F2" s="38" t="s">
        <v>78</v>
      </c>
      <c r="G2" s="38"/>
      <c r="H2" s="38"/>
      <c r="I2" s="38"/>
      <c r="J2" s="38"/>
      <c r="K2" s="39"/>
      <c r="L2" s="39"/>
    </row>
    <row r="3" spans="1:12" x14ac:dyDescent="0.3">
      <c r="F3" s="38" t="s">
        <v>79</v>
      </c>
      <c r="G3" s="38"/>
      <c r="H3" s="38"/>
      <c r="I3" s="38"/>
      <c r="J3" s="38"/>
      <c r="K3" s="39"/>
      <c r="L3" s="39"/>
    </row>
    <row r="4" spans="1:12" x14ac:dyDescent="0.3">
      <c r="A4" s="37" t="s">
        <v>69</v>
      </c>
      <c r="B4" s="37"/>
      <c r="C4" s="37"/>
      <c r="D4" s="37"/>
      <c r="E4" s="37"/>
      <c r="F4" s="37"/>
      <c r="G4" s="37"/>
      <c r="H4" s="37"/>
      <c r="I4" s="37"/>
      <c r="J4" s="37"/>
      <c r="K4" s="67"/>
      <c r="L4" s="67"/>
    </row>
    <row r="5" spans="1:12" ht="4.8" customHeight="1" x14ac:dyDescent="0.3"/>
    <row r="6" spans="1:12" x14ac:dyDescent="0.3">
      <c r="A6" s="44" t="s">
        <v>0</v>
      </c>
      <c r="B6" s="43" t="s">
        <v>1</v>
      </c>
      <c r="C6" s="43" t="s">
        <v>2</v>
      </c>
      <c r="D6" s="43" t="s">
        <v>10</v>
      </c>
      <c r="E6" s="43" t="s">
        <v>3</v>
      </c>
      <c r="F6" s="43" t="s">
        <v>4</v>
      </c>
      <c r="G6" s="40" t="s">
        <v>9</v>
      </c>
      <c r="H6" s="41"/>
      <c r="I6" s="41"/>
      <c r="J6" s="42"/>
      <c r="K6" s="35" t="s">
        <v>76</v>
      </c>
      <c r="L6" s="35" t="s">
        <v>75</v>
      </c>
    </row>
    <row r="7" spans="1:12" ht="81" customHeight="1" x14ac:dyDescent="0.3">
      <c r="A7" s="44"/>
      <c r="B7" s="43"/>
      <c r="C7" s="43"/>
      <c r="D7" s="43"/>
      <c r="E7" s="43"/>
      <c r="F7" s="43"/>
      <c r="G7" s="22" t="s">
        <v>5</v>
      </c>
      <c r="H7" s="22" t="s">
        <v>6</v>
      </c>
      <c r="I7" s="22" t="s">
        <v>7</v>
      </c>
      <c r="J7" s="22" t="s">
        <v>8</v>
      </c>
      <c r="K7" s="36"/>
      <c r="L7" s="36"/>
    </row>
    <row r="8" spans="1:12" ht="43.2" customHeight="1" x14ac:dyDescent="0.3">
      <c r="A8" s="15">
        <v>1</v>
      </c>
      <c r="B8" s="14" t="s">
        <v>16</v>
      </c>
      <c r="C8" s="23">
        <v>17676.849999999999</v>
      </c>
      <c r="D8" s="5" t="s">
        <v>39</v>
      </c>
      <c r="E8" s="23">
        <f>F8</f>
        <v>17676.849999999999</v>
      </c>
      <c r="F8" s="6">
        <v>17676.849999999999</v>
      </c>
      <c r="G8" s="4"/>
      <c r="H8" s="8" t="s">
        <v>14</v>
      </c>
      <c r="I8" s="8" t="s">
        <v>37</v>
      </c>
      <c r="J8" s="8" t="s">
        <v>12</v>
      </c>
      <c r="K8" s="4">
        <v>0</v>
      </c>
      <c r="L8" s="4">
        <f>K8/F8*100</f>
        <v>0</v>
      </c>
    </row>
    <row r="9" spans="1:12" ht="22.2" customHeight="1" x14ac:dyDescent="0.3">
      <c r="A9" s="32">
        <v>2</v>
      </c>
      <c r="B9" s="33" t="s">
        <v>17</v>
      </c>
      <c r="C9" s="34">
        <v>10398.15</v>
      </c>
      <c r="D9" s="5" t="s">
        <v>40</v>
      </c>
      <c r="E9" s="34">
        <f>F9</f>
        <v>10398</v>
      </c>
      <c r="F9" s="6">
        <f>8627+671+1100</f>
        <v>10398</v>
      </c>
      <c r="G9" s="4"/>
      <c r="H9" s="8" t="s">
        <v>13</v>
      </c>
      <c r="I9" s="8" t="s">
        <v>11</v>
      </c>
      <c r="J9" s="8" t="s">
        <v>12</v>
      </c>
      <c r="K9" s="4">
        <v>0</v>
      </c>
      <c r="L9" s="4">
        <f t="shared" ref="L9:L42" si="0">K9/F9*100</f>
        <v>0</v>
      </c>
    </row>
    <row r="10" spans="1:12" ht="23.4" customHeight="1" x14ac:dyDescent="0.3">
      <c r="A10" s="51">
        <v>3</v>
      </c>
      <c r="B10" s="47" t="s">
        <v>18</v>
      </c>
      <c r="C10" s="45">
        <v>47264.3</v>
      </c>
      <c r="D10" s="5" t="s">
        <v>41</v>
      </c>
      <c r="E10" s="45">
        <f>F10+F11</f>
        <v>47264.3</v>
      </c>
      <c r="F10" s="6">
        <v>45264.3</v>
      </c>
      <c r="G10" s="4"/>
      <c r="H10" s="7" t="s">
        <v>14</v>
      </c>
      <c r="I10" s="7" t="s">
        <v>37</v>
      </c>
      <c r="J10" s="7" t="s">
        <v>12</v>
      </c>
      <c r="K10" s="4">
        <v>0</v>
      </c>
      <c r="L10" s="4">
        <f t="shared" si="0"/>
        <v>0</v>
      </c>
    </row>
    <row r="11" spans="1:12" ht="34.950000000000003" customHeight="1" x14ac:dyDescent="0.3">
      <c r="A11" s="52"/>
      <c r="B11" s="48"/>
      <c r="C11" s="46"/>
      <c r="D11" s="5" t="s">
        <v>42</v>
      </c>
      <c r="E11" s="46"/>
      <c r="F11" s="6">
        <v>2000</v>
      </c>
      <c r="G11" s="4"/>
      <c r="H11" s="7" t="s">
        <v>13</v>
      </c>
      <c r="I11" s="7" t="s">
        <v>11</v>
      </c>
      <c r="J11" s="7" t="s">
        <v>15</v>
      </c>
      <c r="K11" s="4">
        <v>1770</v>
      </c>
      <c r="L11" s="4">
        <f t="shared" si="0"/>
        <v>88.5</v>
      </c>
    </row>
    <row r="12" spans="1:12" ht="22.2" customHeight="1" x14ac:dyDescent="0.3">
      <c r="A12" s="30">
        <v>4</v>
      </c>
      <c r="B12" s="28" t="s">
        <v>19</v>
      </c>
      <c r="C12" s="29">
        <v>27507.82</v>
      </c>
      <c r="D12" s="5" t="s">
        <v>43</v>
      </c>
      <c r="E12" s="29">
        <f>F12</f>
        <v>27507.82</v>
      </c>
      <c r="F12" s="6">
        <v>27507.82</v>
      </c>
      <c r="G12" s="4"/>
      <c r="H12" s="7" t="s">
        <v>13</v>
      </c>
      <c r="I12" s="7" t="s">
        <v>34</v>
      </c>
      <c r="J12" s="7" t="s">
        <v>12</v>
      </c>
      <c r="K12" s="4">
        <v>0</v>
      </c>
      <c r="L12" s="4">
        <f t="shared" si="0"/>
        <v>0</v>
      </c>
    </row>
    <row r="13" spans="1:12" ht="22.2" customHeight="1" x14ac:dyDescent="0.3">
      <c r="A13" s="51">
        <v>5</v>
      </c>
      <c r="B13" s="61" t="s">
        <v>20</v>
      </c>
      <c r="C13" s="45">
        <v>27791.41</v>
      </c>
      <c r="D13" s="5" t="s">
        <v>44</v>
      </c>
      <c r="E13" s="45">
        <f>F13+F14</f>
        <v>27791.41</v>
      </c>
      <c r="F13" s="6">
        <v>12791.41</v>
      </c>
      <c r="G13" s="4"/>
      <c r="H13" s="7" t="s">
        <v>13</v>
      </c>
      <c r="I13" s="7" t="s">
        <v>34</v>
      </c>
      <c r="J13" s="7" t="s">
        <v>45</v>
      </c>
      <c r="K13" s="4">
        <v>0</v>
      </c>
      <c r="L13" s="4">
        <f t="shared" si="0"/>
        <v>0</v>
      </c>
    </row>
    <row r="14" spans="1:12" ht="23.25" customHeight="1" x14ac:dyDescent="0.3">
      <c r="A14" s="54"/>
      <c r="B14" s="55"/>
      <c r="C14" s="54"/>
      <c r="D14" s="5" t="s">
        <v>46</v>
      </c>
      <c r="E14" s="54"/>
      <c r="F14" s="6">
        <v>15000</v>
      </c>
      <c r="G14" s="4"/>
      <c r="H14" s="7" t="s">
        <v>14</v>
      </c>
      <c r="I14" s="7" t="s">
        <v>47</v>
      </c>
      <c r="J14" s="7" t="s">
        <v>33</v>
      </c>
      <c r="K14" s="4">
        <v>0</v>
      </c>
      <c r="L14" s="4">
        <f t="shared" si="0"/>
        <v>0</v>
      </c>
    </row>
    <row r="15" spans="1:12" ht="23.25" customHeight="1" x14ac:dyDescent="0.3">
      <c r="A15" s="51">
        <v>6</v>
      </c>
      <c r="B15" s="47" t="s">
        <v>21</v>
      </c>
      <c r="C15" s="45">
        <v>12383.25</v>
      </c>
      <c r="D15" s="5" t="s">
        <v>48</v>
      </c>
      <c r="E15" s="45">
        <f>F15+F16+F17+F18</f>
        <v>12383.25</v>
      </c>
      <c r="F15" s="6">
        <v>3000</v>
      </c>
      <c r="G15" s="4"/>
      <c r="H15" s="7" t="s">
        <v>13</v>
      </c>
      <c r="I15" s="7" t="s">
        <v>34</v>
      </c>
      <c r="J15" s="7" t="s">
        <v>12</v>
      </c>
      <c r="K15" s="4">
        <v>0</v>
      </c>
      <c r="L15" s="4">
        <f t="shared" si="0"/>
        <v>0</v>
      </c>
    </row>
    <row r="16" spans="1:12" ht="23.25" customHeight="1" x14ac:dyDescent="0.3">
      <c r="A16" s="52"/>
      <c r="B16" s="48"/>
      <c r="C16" s="46"/>
      <c r="D16" s="5" t="s">
        <v>49</v>
      </c>
      <c r="E16" s="46"/>
      <c r="F16" s="6">
        <v>6000</v>
      </c>
      <c r="G16" s="4"/>
      <c r="H16" s="7" t="s">
        <v>13</v>
      </c>
      <c r="I16" s="7" t="s">
        <v>34</v>
      </c>
      <c r="J16" s="7" t="s">
        <v>12</v>
      </c>
      <c r="K16" s="4">
        <v>0</v>
      </c>
      <c r="L16" s="4">
        <f t="shared" si="0"/>
        <v>0</v>
      </c>
    </row>
    <row r="17" spans="1:12" ht="23.25" customHeight="1" x14ac:dyDescent="0.3">
      <c r="A17" s="52"/>
      <c r="B17" s="48"/>
      <c r="C17" s="46"/>
      <c r="D17" s="5" t="s">
        <v>50</v>
      </c>
      <c r="E17" s="46"/>
      <c r="F17" s="6">
        <v>1383.25</v>
      </c>
      <c r="G17" s="4"/>
      <c r="H17" s="7" t="s">
        <v>13</v>
      </c>
      <c r="I17" s="7" t="s">
        <v>34</v>
      </c>
      <c r="J17" s="7" t="s">
        <v>12</v>
      </c>
      <c r="K17" s="4">
        <v>0</v>
      </c>
      <c r="L17" s="4">
        <f t="shared" si="0"/>
        <v>0</v>
      </c>
    </row>
    <row r="18" spans="1:12" ht="23.25" customHeight="1" x14ac:dyDescent="0.3">
      <c r="A18" s="53"/>
      <c r="B18" s="49"/>
      <c r="C18" s="50"/>
      <c r="D18" s="5" t="s">
        <v>51</v>
      </c>
      <c r="E18" s="50"/>
      <c r="F18" s="6">
        <v>2000</v>
      </c>
      <c r="G18" s="4"/>
      <c r="H18" s="7" t="s">
        <v>13</v>
      </c>
      <c r="I18" s="7" t="s">
        <v>34</v>
      </c>
      <c r="J18" s="7" t="s">
        <v>12</v>
      </c>
      <c r="K18" s="4">
        <v>0</v>
      </c>
      <c r="L18" s="4">
        <f t="shared" si="0"/>
        <v>0</v>
      </c>
    </row>
    <row r="19" spans="1:12" ht="14.55" customHeight="1" x14ac:dyDescent="0.3">
      <c r="A19" s="51">
        <v>7</v>
      </c>
      <c r="B19" s="47" t="s">
        <v>22</v>
      </c>
      <c r="C19" s="45">
        <v>47264.3</v>
      </c>
      <c r="D19" s="5" t="s">
        <v>52</v>
      </c>
      <c r="E19" s="45">
        <f>F19+F20+F21</f>
        <v>47264.3</v>
      </c>
      <c r="F19" s="6">
        <v>18000</v>
      </c>
      <c r="G19" s="4"/>
      <c r="H19" s="7" t="s">
        <v>14</v>
      </c>
      <c r="I19" s="7" t="s">
        <v>37</v>
      </c>
      <c r="J19" s="7" t="s">
        <v>12</v>
      </c>
      <c r="K19" s="4">
        <v>17835</v>
      </c>
      <c r="L19" s="4">
        <f t="shared" si="0"/>
        <v>99.083333333333329</v>
      </c>
    </row>
    <row r="20" spans="1:12" ht="21.6" x14ac:dyDescent="0.3">
      <c r="A20" s="52"/>
      <c r="B20" s="48"/>
      <c r="C20" s="46"/>
      <c r="D20" s="5" t="s">
        <v>53</v>
      </c>
      <c r="E20" s="46"/>
      <c r="F20" s="6">
        <v>19464.3</v>
      </c>
      <c r="G20" s="4"/>
      <c r="H20" s="7" t="s">
        <v>13</v>
      </c>
      <c r="I20" s="7" t="s">
        <v>11</v>
      </c>
      <c r="J20" s="7" t="s">
        <v>12</v>
      </c>
      <c r="K20" s="4">
        <v>6710</v>
      </c>
      <c r="L20" s="4">
        <f t="shared" si="0"/>
        <v>34.473369193857472</v>
      </c>
    </row>
    <row r="21" spans="1:12" ht="21.6" x14ac:dyDescent="0.3">
      <c r="A21" s="52"/>
      <c r="B21" s="48"/>
      <c r="C21" s="50"/>
      <c r="D21" s="5" t="s">
        <v>54</v>
      </c>
      <c r="E21" s="46"/>
      <c r="F21" s="6">
        <v>9800</v>
      </c>
      <c r="G21" s="4"/>
      <c r="H21" s="7" t="s">
        <v>14</v>
      </c>
      <c r="I21" s="7" t="s">
        <v>47</v>
      </c>
      <c r="J21" s="7" t="s">
        <v>33</v>
      </c>
      <c r="K21" s="4">
        <v>0</v>
      </c>
      <c r="L21" s="4">
        <f t="shared" si="0"/>
        <v>0</v>
      </c>
    </row>
    <row r="22" spans="1:12" ht="31.8" x14ac:dyDescent="0.3">
      <c r="A22" s="51">
        <v>8</v>
      </c>
      <c r="B22" s="47" t="s">
        <v>23</v>
      </c>
      <c r="C22" s="45">
        <v>47264.3</v>
      </c>
      <c r="D22" s="12" t="s">
        <v>55</v>
      </c>
      <c r="E22" s="45">
        <f>F22+F23</f>
        <v>47264.3</v>
      </c>
      <c r="F22" s="6">
        <v>35464.300000000003</v>
      </c>
      <c r="G22" s="6"/>
      <c r="H22" s="7" t="s">
        <v>35</v>
      </c>
      <c r="I22" s="7" t="s">
        <v>36</v>
      </c>
      <c r="J22" s="7" t="s">
        <v>12</v>
      </c>
      <c r="K22" s="4">
        <v>0</v>
      </c>
      <c r="L22" s="4">
        <f t="shared" si="0"/>
        <v>0</v>
      </c>
    </row>
    <row r="23" spans="1:12" ht="21.6" x14ac:dyDescent="0.3">
      <c r="A23" s="54"/>
      <c r="B23" s="55"/>
      <c r="C23" s="54"/>
      <c r="D23" s="12" t="s">
        <v>56</v>
      </c>
      <c r="E23" s="54"/>
      <c r="F23" s="6">
        <v>11800</v>
      </c>
      <c r="G23" s="6"/>
      <c r="H23" s="7" t="s">
        <v>14</v>
      </c>
      <c r="I23" s="7" t="s">
        <v>47</v>
      </c>
      <c r="J23" s="7" t="s">
        <v>33</v>
      </c>
      <c r="K23" s="4">
        <v>0</v>
      </c>
      <c r="L23" s="4">
        <f t="shared" si="0"/>
        <v>0</v>
      </c>
    </row>
    <row r="24" spans="1:12" ht="24.6" customHeight="1" x14ac:dyDescent="0.3">
      <c r="A24" s="18">
        <v>9</v>
      </c>
      <c r="B24" s="19" t="s">
        <v>24</v>
      </c>
      <c r="C24" s="23">
        <v>14179.29</v>
      </c>
      <c r="D24" s="9" t="s">
        <v>57</v>
      </c>
      <c r="E24" s="23">
        <f>F24</f>
        <v>14000</v>
      </c>
      <c r="F24" s="6">
        <v>14000</v>
      </c>
      <c r="G24" s="2"/>
      <c r="H24" s="10">
        <v>900</v>
      </c>
      <c r="I24" s="10">
        <v>90004</v>
      </c>
      <c r="J24" s="10">
        <v>4300</v>
      </c>
      <c r="K24" s="4">
        <v>0</v>
      </c>
      <c r="L24" s="4">
        <f t="shared" si="0"/>
        <v>0</v>
      </c>
    </row>
    <row r="25" spans="1:12" ht="26.4" customHeight="1" x14ac:dyDescent="0.3">
      <c r="A25" s="58">
        <v>10</v>
      </c>
      <c r="B25" s="47" t="s">
        <v>25</v>
      </c>
      <c r="C25" s="45">
        <v>47264.3</v>
      </c>
      <c r="D25" s="9" t="s">
        <v>58</v>
      </c>
      <c r="E25" s="45">
        <f>F25+F26</f>
        <v>47264.3</v>
      </c>
      <c r="F25" s="6">
        <v>12000</v>
      </c>
      <c r="G25" s="2"/>
      <c r="H25" s="10">
        <v>900</v>
      </c>
      <c r="I25" s="10">
        <v>90004</v>
      </c>
      <c r="J25" s="10">
        <v>4300</v>
      </c>
      <c r="K25" s="4">
        <v>0</v>
      </c>
      <c r="L25" s="4">
        <f t="shared" si="0"/>
        <v>0</v>
      </c>
    </row>
    <row r="26" spans="1:12" ht="35.549999999999997" customHeight="1" x14ac:dyDescent="0.3">
      <c r="A26" s="59"/>
      <c r="B26" s="48"/>
      <c r="C26" s="46"/>
      <c r="D26" s="9" t="s">
        <v>74</v>
      </c>
      <c r="E26" s="46"/>
      <c r="F26" s="31">
        <v>35264.300000000003</v>
      </c>
      <c r="G26" s="20"/>
      <c r="H26" s="10">
        <v>600</v>
      </c>
      <c r="I26" s="10">
        <v>60016</v>
      </c>
      <c r="J26" s="10">
        <v>6050</v>
      </c>
      <c r="K26" s="4">
        <v>0</v>
      </c>
      <c r="L26" s="4">
        <f t="shared" si="0"/>
        <v>0</v>
      </c>
    </row>
    <row r="27" spans="1:12" ht="27" customHeight="1" x14ac:dyDescent="0.3">
      <c r="A27" s="51">
        <v>11</v>
      </c>
      <c r="B27" s="47" t="s">
        <v>26</v>
      </c>
      <c r="C27" s="45">
        <v>19378.36</v>
      </c>
      <c r="D27" s="9" t="s">
        <v>59</v>
      </c>
      <c r="E27" s="45">
        <f>F27+F28</f>
        <v>19378.36</v>
      </c>
      <c r="F27" s="6">
        <v>6000</v>
      </c>
      <c r="G27" s="2"/>
      <c r="H27" s="10">
        <v>900</v>
      </c>
      <c r="I27" s="10">
        <v>90004</v>
      </c>
      <c r="J27" s="10">
        <v>4300</v>
      </c>
      <c r="K27" s="4">
        <v>0</v>
      </c>
      <c r="L27" s="4">
        <f t="shared" si="0"/>
        <v>0</v>
      </c>
    </row>
    <row r="28" spans="1:12" ht="31.8" x14ac:dyDescent="0.3">
      <c r="A28" s="53"/>
      <c r="B28" s="49"/>
      <c r="C28" s="50"/>
      <c r="D28" s="9" t="s">
        <v>60</v>
      </c>
      <c r="E28" s="50"/>
      <c r="F28" s="6">
        <v>13378.36</v>
      </c>
      <c r="G28" s="13"/>
      <c r="H28" s="10">
        <v>926</v>
      </c>
      <c r="I28" s="10">
        <v>92695</v>
      </c>
      <c r="J28" s="10">
        <v>6050</v>
      </c>
      <c r="K28" s="4">
        <v>0</v>
      </c>
      <c r="L28" s="4">
        <f t="shared" si="0"/>
        <v>0</v>
      </c>
    </row>
    <row r="29" spans="1:12" ht="31.8" x14ac:dyDescent="0.3">
      <c r="A29" s="51">
        <v>12</v>
      </c>
      <c r="B29" s="47" t="s">
        <v>31</v>
      </c>
      <c r="C29" s="45">
        <v>40741.83</v>
      </c>
      <c r="D29" s="9" t="s">
        <v>62</v>
      </c>
      <c r="E29" s="45">
        <f>F29+F30+F31+F32+F33+F34</f>
        <v>40741.83</v>
      </c>
      <c r="F29" s="6">
        <v>5506</v>
      </c>
      <c r="G29" s="16"/>
      <c r="H29" s="10">
        <v>926</v>
      </c>
      <c r="I29" s="10">
        <v>92695</v>
      </c>
      <c r="J29" s="10">
        <v>6050</v>
      </c>
      <c r="K29" s="4">
        <v>0</v>
      </c>
      <c r="L29" s="4">
        <f t="shared" si="0"/>
        <v>0</v>
      </c>
    </row>
    <row r="30" spans="1:12" x14ac:dyDescent="0.3">
      <c r="A30" s="52"/>
      <c r="B30" s="48"/>
      <c r="C30" s="46"/>
      <c r="D30" s="9" t="s">
        <v>61</v>
      </c>
      <c r="E30" s="46"/>
      <c r="F30" s="6">
        <v>7000</v>
      </c>
      <c r="G30" s="20"/>
      <c r="H30" s="10">
        <v>600</v>
      </c>
      <c r="I30" s="10">
        <v>60016</v>
      </c>
      <c r="J30" s="10">
        <v>4300</v>
      </c>
      <c r="K30" s="4">
        <v>0</v>
      </c>
      <c r="L30" s="4">
        <f t="shared" si="0"/>
        <v>0</v>
      </c>
    </row>
    <row r="31" spans="1:12" ht="31.8" customHeight="1" x14ac:dyDescent="0.3">
      <c r="A31" s="52"/>
      <c r="B31" s="48"/>
      <c r="C31" s="46"/>
      <c r="D31" s="9" t="s">
        <v>63</v>
      </c>
      <c r="E31" s="46"/>
      <c r="F31" s="6">
        <v>8000</v>
      </c>
      <c r="G31" s="20"/>
      <c r="H31" s="10">
        <v>926</v>
      </c>
      <c r="I31" s="10">
        <v>92695</v>
      </c>
      <c r="J31" s="10">
        <v>6050</v>
      </c>
      <c r="K31" s="4">
        <v>0</v>
      </c>
      <c r="L31" s="4">
        <f t="shared" si="0"/>
        <v>0</v>
      </c>
    </row>
    <row r="32" spans="1:12" x14ac:dyDescent="0.3">
      <c r="A32" s="52"/>
      <c r="B32" s="48"/>
      <c r="C32" s="46"/>
      <c r="D32" s="9" t="s">
        <v>71</v>
      </c>
      <c r="E32" s="46"/>
      <c r="F32" s="6">
        <v>5000</v>
      </c>
      <c r="G32" s="20"/>
      <c r="H32" s="10">
        <v>921</v>
      </c>
      <c r="I32" s="10">
        <v>92195</v>
      </c>
      <c r="J32" s="10">
        <v>4210</v>
      </c>
      <c r="K32" s="4">
        <v>5000</v>
      </c>
      <c r="L32" s="4">
        <f t="shared" si="0"/>
        <v>100</v>
      </c>
    </row>
    <row r="33" spans="1:12" ht="25.2" customHeight="1" x14ac:dyDescent="0.3">
      <c r="A33" s="53"/>
      <c r="B33" s="49"/>
      <c r="C33" s="50"/>
      <c r="D33" s="9" t="s">
        <v>65</v>
      </c>
      <c r="E33" s="50"/>
      <c r="F33" s="6">
        <v>9500</v>
      </c>
      <c r="G33" s="16"/>
      <c r="H33" s="10">
        <v>630</v>
      </c>
      <c r="I33" s="10">
        <v>63095</v>
      </c>
      <c r="J33" s="10">
        <v>6050</v>
      </c>
      <c r="K33" s="4">
        <v>0</v>
      </c>
      <c r="L33" s="4">
        <f t="shared" si="0"/>
        <v>0</v>
      </c>
    </row>
    <row r="34" spans="1:12" x14ac:dyDescent="0.3">
      <c r="A34" s="54"/>
      <c r="B34" s="55"/>
      <c r="C34" s="57"/>
      <c r="D34" s="9" t="s">
        <v>64</v>
      </c>
      <c r="E34" s="57"/>
      <c r="F34" s="6">
        <v>5735.83</v>
      </c>
      <c r="G34" s="2"/>
      <c r="H34" s="10">
        <v>921</v>
      </c>
      <c r="I34" s="10">
        <v>92109</v>
      </c>
      <c r="J34" s="10">
        <v>4270</v>
      </c>
      <c r="K34" s="4">
        <v>0</v>
      </c>
      <c r="L34" s="4">
        <f t="shared" si="0"/>
        <v>0</v>
      </c>
    </row>
    <row r="35" spans="1:12" ht="22.8" customHeight="1" x14ac:dyDescent="0.3">
      <c r="A35" s="27">
        <v>13</v>
      </c>
      <c r="B35" s="28" t="s">
        <v>27</v>
      </c>
      <c r="C35" s="29">
        <v>12430.51</v>
      </c>
      <c r="D35" s="9" t="s">
        <v>66</v>
      </c>
      <c r="E35" s="29">
        <f>F35</f>
        <v>12430.51</v>
      </c>
      <c r="F35" s="6">
        <v>12430.51</v>
      </c>
      <c r="G35" s="16"/>
      <c r="H35" s="10">
        <v>900</v>
      </c>
      <c r="I35" s="10">
        <v>90015</v>
      </c>
      <c r="J35" s="10">
        <v>6050</v>
      </c>
      <c r="K35" s="4">
        <v>0</v>
      </c>
      <c r="L35" s="4">
        <f t="shared" si="0"/>
        <v>0</v>
      </c>
    </row>
    <row r="36" spans="1:12" ht="23.4" customHeight="1" x14ac:dyDescent="0.3">
      <c r="A36" s="27">
        <v>14</v>
      </c>
      <c r="B36" s="28" t="s">
        <v>28</v>
      </c>
      <c r="C36" s="29">
        <v>30627.27</v>
      </c>
      <c r="D36" s="9" t="s">
        <v>72</v>
      </c>
      <c r="E36" s="29">
        <f>F36</f>
        <v>30627.27</v>
      </c>
      <c r="F36" s="6">
        <v>30627.27</v>
      </c>
      <c r="G36" s="2"/>
      <c r="H36" s="10">
        <v>900</v>
      </c>
      <c r="I36" s="10">
        <v>90015</v>
      </c>
      <c r="J36" s="10">
        <v>6050</v>
      </c>
      <c r="K36" s="4">
        <v>0</v>
      </c>
      <c r="L36" s="4">
        <f t="shared" si="0"/>
        <v>0</v>
      </c>
    </row>
    <row r="37" spans="1:12" ht="27" customHeight="1" x14ac:dyDescent="0.3">
      <c r="A37" s="27">
        <v>15</v>
      </c>
      <c r="B37" s="28" t="s">
        <v>29</v>
      </c>
      <c r="C37" s="29">
        <v>34313.879999999997</v>
      </c>
      <c r="D37" s="21" t="s">
        <v>73</v>
      </c>
      <c r="E37" s="29">
        <f>F37</f>
        <v>34313.879999999997</v>
      </c>
      <c r="F37" s="6">
        <v>34313.879999999997</v>
      </c>
      <c r="G37" s="2"/>
      <c r="H37" s="10">
        <v>921</v>
      </c>
      <c r="I37" s="10">
        <v>92109</v>
      </c>
      <c r="J37" s="10">
        <v>6050</v>
      </c>
      <c r="K37" s="4">
        <v>0</v>
      </c>
      <c r="L37" s="4">
        <f t="shared" si="0"/>
        <v>0</v>
      </c>
    </row>
    <row r="38" spans="1:12" ht="21" customHeight="1" x14ac:dyDescent="0.3">
      <c r="A38" s="60">
        <v>16</v>
      </c>
      <c r="B38" s="47" t="s">
        <v>30</v>
      </c>
      <c r="C38" s="45">
        <v>47264.3</v>
      </c>
      <c r="D38" s="17" t="s">
        <v>67</v>
      </c>
      <c r="E38" s="62">
        <f>F38+F39</f>
        <v>47264.3</v>
      </c>
      <c r="F38" s="4">
        <v>4160</v>
      </c>
      <c r="G38" s="3"/>
      <c r="H38" s="10">
        <v>900</v>
      </c>
      <c r="I38" s="10">
        <v>90004</v>
      </c>
      <c r="J38" s="10">
        <v>4300</v>
      </c>
      <c r="K38" s="4">
        <v>0</v>
      </c>
      <c r="L38" s="4">
        <f t="shared" si="0"/>
        <v>0</v>
      </c>
    </row>
    <row r="39" spans="1:12" x14ac:dyDescent="0.3">
      <c r="A39" s="56"/>
      <c r="B39" s="56"/>
      <c r="C39" s="63"/>
      <c r="D39" s="11" t="s">
        <v>68</v>
      </c>
      <c r="E39" s="63"/>
      <c r="F39" s="4">
        <v>43104.3</v>
      </c>
      <c r="G39" s="1"/>
      <c r="H39" s="10">
        <v>921</v>
      </c>
      <c r="I39" s="10">
        <v>92195</v>
      </c>
      <c r="J39" s="10">
        <v>6050</v>
      </c>
      <c r="K39" s="4">
        <v>0</v>
      </c>
      <c r="L39" s="4">
        <f t="shared" si="0"/>
        <v>0</v>
      </c>
    </row>
    <row r="40" spans="1:12" ht="24" customHeight="1" x14ac:dyDescent="0.3">
      <c r="A40" s="60">
        <v>17</v>
      </c>
      <c r="B40" s="61" t="s">
        <v>32</v>
      </c>
      <c r="C40" s="45">
        <v>40600.03</v>
      </c>
      <c r="D40" s="17" t="s">
        <v>38</v>
      </c>
      <c r="E40" s="62">
        <f>F40+F41</f>
        <v>40600.03</v>
      </c>
      <c r="F40" s="4">
        <v>12000</v>
      </c>
      <c r="G40" s="3"/>
      <c r="H40" s="10">
        <v>900</v>
      </c>
      <c r="I40" s="10">
        <v>90004</v>
      </c>
      <c r="J40" s="10">
        <v>4300</v>
      </c>
      <c r="K40" s="4">
        <v>0</v>
      </c>
      <c r="L40" s="4">
        <f t="shared" si="0"/>
        <v>0</v>
      </c>
    </row>
    <row r="41" spans="1:12" x14ac:dyDescent="0.3">
      <c r="A41" s="65"/>
      <c r="B41" s="66"/>
      <c r="C41" s="46"/>
      <c r="D41" s="17" t="s">
        <v>70</v>
      </c>
      <c r="E41" s="64"/>
      <c r="F41" s="4">
        <v>28600.03</v>
      </c>
      <c r="G41" s="3"/>
      <c r="H41" s="10">
        <v>921</v>
      </c>
      <c r="I41" s="10">
        <v>92109</v>
      </c>
      <c r="J41" s="10">
        <v>6050</v>
      </c>
      <c r="K41" s="4">
        <v>0</v>
      </c>
      <c r="L41" s="4">
        <f t="shared" si="0"/>
        <v>0</v>
      </c>
    </row>
    <row r="42" spans="1:12" x14ac:dyDescent="0.3">
      <c r="A42" s="24"/>
      <c r="B42" s="24"/>
      <c r="C42" s="25">
        <f>SUM(C8:C41)</f>
        <v>524350.15</v>
      </c>
      <c r="D42" s="24"/>
      <c r="E42" s="26">
        <f>SUM(E8:E41)</f>
        <v>524170.70999999996</v>
      </c>
      <c r="F42" s="26">
        <f>SUM(F8:F41)</f>
        <v>524170.70999999996</v>
      </c>
      <c r="G42" s="24"/>
      <c r="H42" s="24"/>
      <c r="I42" s="24"/>
      <c r="J42" s="24"/>
      <c r="K42" s="26">
        <f>SUM(K8:K41)</f>
        <v>31315</v>
      </c>
      <c r="L42" s="26">
        <f t="shared" si="0"/>
        <v>5.9741987491059936</v>
      </c>
    </row>
  </sheetData>
  <mergeCells count="53">
    <mergeCell ref="E29:E34"/>
    <mergeCell ref="E27:E28"/>
    <mergeCell ref="E38:E39"/>
    <mergeCell ref="E40:E41"/>
    <mergeCell ref="A40:A41"/>
    <mergeCell ref="A27:A28"/>
    <mergeCell ref="B40:B41"/>
    <mergeCell ref="C40:C41"/>
    <mergeCell ref="B27:B28"/>
    <mergeCell ref="C27:C28"/>
    <mergeCell ref="B29:B34"/>
    <mergeCell ref="C38:C39"/>
    <mergeCell ref="A10:A11"/>
    <mergeCell ref="B10:B11"/>
    <mergeCell ref="B38:B39"/>
    <mergeCell ref="E25:E26"/>
    <mergeCell ref="B25:B26"/>
    <mergeCell ref="C25:C26"/>
    <mergeCell ref="C29:C34"/>
    <mergeCell ref="A25:A26"/>
    <mergeCell ref="A29:A34"/>
    <mergeCell ref="A38:A39"/>
    <mergeCell ref="E10:E11"/>
    <mergeCell ref="C10:C11"/>
    <mergeCell ref="E13:E14"/>
    <mergeCell ref="E22:E23"/>
    <mergeCell ref="C19:C21"/>
    <mergeCell ref="B13:B14"/>
    <mergeCell ref="A13:A14"/>
    <mergeCell ref="C13:C14"/>
    <mergeCell ref="A22:A23"/>
    <mergeCell ref="B22:B23"/>
    <mergeCell ref="C22:C23"/>
    <mergeCell ref="A19:A21"/>
    <mergeCell ref="B19:B21"/>
    <mergeCell ref="E19:E21"/>
    <mergeCell ref="B15:B18"/>
    <mergeCell ref="C15:C18"/>
    <mergeCell ref="A15:A18"/>
    <mergeCell ref="E15:E18"/>
    <mergeCell ref="K6:K7"/>
    <mergeCell ref="L6:L7"/>
    <mergeCell ref="A4:L4"/>
    <mergeCell ref="F1:L1"/>
    <mergeCell ref="F2:L2"/>
    <mergeCell ref="F3:L3"/>
    <mergeCell ref="G6:J6"/>
    <mergeCell ref="F6:F7"/>
    <mergeCell ref="A6:A7"/>
    <mergeCell ref="D6:D7"/>
    <mergeCell ref="C6:C7"/>
    <mergeCell ref="B6:B7"/>
    <mergeCell ref="E6:E7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Strona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uzytkownik</dc:creator>
  <cp:lastModifiedBy>Gabriela</cp:lastModifiedBy>
  <cp:lastPrinted>2022-08-29T08:32:42Z</cp:lastPrinted>
  <dcterms:created xsi:type="dcterms:W3CDTF">2016-10-25T10:54:58Z</dcterms:created>
  <dcterms:modified xsi:type="dcterms:W3CDTF">2022-08-29T08:32:48Z</dcterms:modified>
</cp:coreProperties>
</file>